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1"/>
  </bookViews>
  <sheets>
    <sheet name="협회" sheetId="1" r:id="rId1"/>
    <sheet name="수익자" sheetId="2" r:id="rId2"/>
    <sheet name="시보조" sheetId="3" r:id="rId3"/>
    <sheet name="목적" sheetId="4" r:id="rId4"/>
  </sheets>
  <definedNames/>
  <calcPr fullCalcOnLoad="1"/>
</workbook>
</file>

<file path=xl/sharedStrings.xml><?xml version="1.0" encoding="utf-8"?>
<sst xmlns="http://schemas.openxmlformats.org/spreadsheetml/2006/main" count="237" uniqueCount="87">
  <si>
    <t>01401</t>
  </si>
  <si>
    <t>01405-2</t>
  </si>
  <si>
    <t>01396</t>
  </si>
  <si>
    <t>01393</t>
  </si>
  <si>
    <t>(시보조)2020년 12월 꿈나무지도자(야구부) 급여 지급</t>
  </si>
  <si>
    <t>(시보조)학교운동부(야구부) 2021년 2월분 식사 및 간식구입</t>
  </si>
  <si>
    <t>2020년 12월 교육공무직원 4대보험료 기관부담금 세외 이관</t>
  </si>
  <si>
    <t>2021년 2월 교육공무직원 4대보험료 기관부담금 세외 이관</t>
  </si>
  <si>
    <t>2021년 1월 교육공무직원 4대보험료 기관부담금 세외 이관</t>
  </si>
  <si>
    <t>(시보조)2021년 상반기 상여금 지급(꿈나무지도자-야구부)</t>
  </si>
  <si>
    <t>(수익자)학교운동부(야구부) 2021년 2월분 식사 및 간식구입</t>
  </si>
  <si>
    <t>(시보조)2021년 1월 학교운동부(야구부) 식사 간식 구입</t>
  </si>
  <si>
    <t>01410</t>
  </si>
  <si>
    <t>01408</t>
  </si>
  <si>
    <t>[과목경정](시보조)2020년 12월 꿈나무지도자(야구부) 4대보험료 기관부담금 세외 이관</t>
  </si>
  <si>
    <t>상태</t>
  </si>
  <si>
    <t>유형</t>
  </si>
  <si>
    <t>수익자</t>
  </si>
  <si>
    <t>용역</t>
  </si>
  <si>
    <t>총계</t>
  </si>
  <si>
    <t>협회</t>
  </si>
  <si>
    <t>시보조</t>
  </si>
  <si>
    <t>구분</t>
  </si>
  <si>
    <t>01413</t>
  </si>
  <si>
    <t xml:space="preserve">(협회)경기도 추계 초.중 야구대회 참가 경기 식사, 간식구입(경기도지사배 초중야구대회가 변경됨) </t>
  </si>
  <si>
    <t>제목</t>
  </si>
  <si>
    <t>합계</t>
  </si>
  <si>
    <t>목적</t>
  </si>
  <si>
    <t>지출</t>
  </si>
  <si>
    <t>(시보조)학교운동부(야구부) 11월~12월 야외 훈련 차량비 지급</t>
  </si>
  <si>
    <t>(시보조)학교운동부(야구부) 2021년 1월 2차 식사 및 간식 구입</t>
  </si>
  <si>
    <t>2021년 1월 교육공무직원 급여 지급</t>
  </si>
  <si>
    <t>2020년 12월 교육공무직원 급여 지급</t>
  </si>
  <si>
    <t xml:space="preserve">{카드}학교운동부(야구부) 훈련장비 구입 </t>
  </si>
  <si>
    <t>(시보조)2021년 1월 꿈나무지도자(야구부) 4대보험료 기관부담금 세외 이관</t>
  </si>
  <si>
    <t>(시보조)2020년 꿈나무지도자(야구부) 퇴직적립금 세외(퇴직금계좌) 이관</t>
  </si>
  <si>
    <t>(시보조)2021년 2월 꿈나무지도자(야구부) 4대보험료 기관부담금 세외 이관</t>
  </si>
  <si>
    <t>(시보조)2021년 2월 꿈나무지도자(야구부) 급여 지급</t>
  </si>
  <si>
    <t xml:space="preserve">{카드}(시보조)학교운동부(야구부) 훈련장비 구입 </t>
  </si>
  <si>
    <t>[과목경정] 2021년 2월 교육공무직원 급여 지급</t>
  </si>
  <si>
    <t>(수익자)12월 학교운동부(야구부) 식사 간식 구입</t>
  </si>
  <si>
    <t>(수익자)11월 2차 학교운동부(야구부) 식사 간식 구입</t>
  </si>
  <si>
    <t>(시보조) 2021.1월 야구부 야회훈련 차량비 지급</t>
  </si>
  <si>
    <t>(시보조)2021년 1월 꿈나무지도자(야구부) 급여 지급</t>
  </si>
  <si>
    <t>01314</t>
  </si>
  <si>
    <t>01333</t>
  </si>
  <si>
    <t>01290</t>
  </si>
  <si>
    <t>01105</t>
  </si>
  <si>
    <t>01244</t>
  </si>
  <si>
    <t>01226-1</t>
  </si>
  <si>
    <t>01312-1</t>
  </si>
  <si>
    <t>01289</t>
  </si>
  <si>
    <t>결의번호</t>
  </si>
  <si>
    <t>결의일자</t>
  </si>
  <si>
    <t>01332-3</t>
  </si>
  <si>
    <t>01370</t>
  </si>
  <si>
    <t>01053</t>
  </si>
  <si>
    <t>01074</t>
  </si>
  <si>
    <t>01386-2</t>
  </si>
  <si>
    <t>물품(상품권)</t>
  </si>
  <si>
    <t>01131</t>
  </si>
  <si>
    <t>01386-1</t>
  </si>
  <si>
    <t>예정일자</t>
  </si>
  <si>
    <t>01369</t>
  </si>
  <si>
    <t>지급금액</t>
  </si>
  <si>
    <t>01161</t>
  </si>
  <si>
    <t>01052</t>
  </si>
  <si>
    <t>01163</t>
  </si>
  <si>
    <t>01135</t>
  </si>
  <si>
    <t>01251</t>
  </si>
  <si>
    <t>원인행위금액</t>
  </si>
  <si>
    <t>01277</t>
  </si>
  <si>
    <t>01321</t>
  </si>
  <si>
    <t>01164-3</t>
  </si>
  <si>
    <t>학교회계</t>
  </si>
  <si>
    <t>보수(인건비)</t>
  </si>
  <si>
    <t>01186</t>
  </si>
  <si>
    <t>지급일자</t>
  </si>
  <si>
    <t>결의금액</t>
  </si>
  <si>
    <t>결재완료</t>
  </si>
  <si>
    <t>(시보조)2020학년도 학교운동부(야구부) 운영물품 구입</t>
  </si>
  <si>
    <t>2020회계연도 교육공무직원 연차수당 지급</t>
  </si>
  <si>
    <t>2020회계연도 교육공무직원 퇴직금 적립</t>
  </si>
  <si>
    <t>(시보조 )학교운동부(야구부) 2021년 2월 야외 훈련 차량비</t>
  </si>
  <si>
    <t>(시보조)학교운동부(야구부) 2020년 야외 야구장 사용료 지급</t>
  </si>
  <si>
    <t>기타</t>
  </si>
  <si>
    <t>(시보조) 학교운동부(야구부) 2021년 2월분 식사 및 간식구입(2차)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</si>
</sst>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(&quot;$&quot;* #,##0.00_);_(&quot;$&quot;* \(#,##0.00\);_(&quot;$&quot;* &quot;-&quot;??_);_(@_)"/>
  </numFmts>
  <fonts count="8">
    <font>
      <sz val="10"/>
      <name val="Arial"/>
      <family val="0"/>
    </font>
    <font>
      <b/>
      <sz val="9"/>
      <color indexed="9"/>
      <name val="Dotum"/>
      <family val="0"/>
    </font>
    <font>
      <b/>
      <sz val="9"/>
      <color indexed="13"/>
      <name val="Dotum"/>
      <family val="0"/>
    </font>
    <font>
      <sz val="9"/>
      <color indexed="15"/>
      <name val="Dotum"/>
      <family val="0"/>
    </font>
    <font>
      <b/>
      <sz val="9"/>
      <color indexed="15"/>
      <name val="Dotum"/>
      <family val="0"/>
    </font>
    <font>
      <b/>
      <sz val="10"/>
      <color indexed="15"/>
      <name val="Arial"/>
      <family val="0"/>
    </font>
    <font>
      <b/>
      <u val="single"/>
      <sz val="9"/>
      <color indexed="15"/>
      <name val="Dotum"/>
      <family val="0"/>
    </font>
    <font>
      <u val="single"/>
      <sz val="9"/>
      <color indexed="16"/>
      <name val="Dotum"/>
      <family val="0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indexed="10"/>
      </left>
      <right style="thin">
        <color rgb="FFA4A4A5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rgb="FFA4A4A5"/>
      </right>
      <top style="thin">
        <color indexed="10"/>
      </top>
      <bottom style="thin">
        <color indexed="10"/>
      </bottom>
    </border>
    <border>
      <left style="thin">
        <color indexed="14"/>
      </left>
      <right style="thin">
        <color rgb="FF9FA0A3"/>
      </right>
      <top style="thin">
        <color indexed="14"/>
      </top>
      <bottom style="thin">
        <color indexed="14"/>
      </bottom>
    </border>
    <border>
      <left>
        <color indexed="63"/>
      </left>
      <right style="thin">
        <color rgb="FFD3D4D8"/>
      </right>
      <top>
        <color indexed="63"/>
      </top>
      <bottom style="thin">
        <color indexed="1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3" fontId="3" fillId="4" borderId="4" xfId="0" applyNumberFormat="1" applyFont="1" applyFill="1" applyBorder="1" applyAlignment="1">
      <alignment horizontal="right" vertical="center" wrapText="1"/>
    </xf>
    <xf numFmtId="0" fontId="4" fillId="5" borderId="4" xfId="0" applyFont="1" applyFill="1" applyBorder="1" applyAlignment="1">
      <alignment horizontal="center" vertical="center" wrapText="1"/>
    </xf>
    <xf numFmtId="164" fontId="4" fillId="5" borderId="4" xfId="0" applyNumberFormat="1" applyFont="1" applyFill="1" applyBorder="1" applyAlignment="1">
      <alignment horizontal="center" vertical="center" wrapText="1"/>
    </xf>
    <xf numFmtId="3" fontId="4" fillId="5" borderId="4" xfId="0" applyNumberFormat="1" applyFont="1" applyFill="1" applyBorder="1" applyAlignment="1">
      <alignment horizontal="right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1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1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41" fontId="5" fillId="6" borderId="16" xfId="0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9595B"/>
      <rgbColor rgb="00FFFFFF"/>
      <rgbColor rgb="00A4A4A5"/>
      <rgbColor rgb="00D3D4D8"/>
      <rgbColor rgb="00C9DCED"/>
      <rgbColor rgb="0025649E"/>
      <rgbColor rgb="009FA0A3"/>
      <rgbColor rgb="00000000"/>
      <rgbColor rgb="003F8508"/>
      <rgbColor rgb="00F8E6E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defaultGridColor="0" zoomScaleSheetLayoutView="75" colorId="11" workbookViewId="0" topLeftCell="A1">
      <selection activeCell="E31" sqref="E31"/>
    </sheetView>
  </sheetViews>
  <sheetFormatPr defaultColWidth="9.140625" defaultRowHeight="12.75"/>
  <cols>
    <col min="1" max="1" width="12.8515625" style="0" customWidth="1"/>
    <col min="2" max="2" width="14.57421875" style="0" customWidth="1"/>
    <col min="3" max="3" width="9.140625" style="0" customWidth="1"/>
    <col min="4" max="4" width="20.140625" style="0" customWidth="1"/>
    <col min="5" max="5" width="61.140625" style="0" customWidth="1"/>
    <col min="6" max="10" width="14.57421875" style="0" customWidth="1"/>
    <col min="11" max="11" width="14.7109375" style="0" customWidth="1"/>
  </cols>
  <sheetData>
    <row r="1" spans="1:11" ht="12.75">
      <c r="A1" s="1" t="s">
        <v>52</v>
      </c>
      <c r="B1" s="2" t="s">
        <v>53</v>
      </c>
      <c r="C1" s="2" t="s">
        <v>22</v>
      </c>
      <c r="D1" s="2" t="s">
        <v>16</v>
      </c>
      <c r="E1" s="2" t="s">
        <v>25</v>
      </c>
      <c r="F1" s="2" t="s">
        <v>70</v>
      </c>
      <c r="G1" s="2" t="s">
        <v>78</v>
      </c>
      <c r="H1" s="2" t="s">
        <v>64</v>
      </c>
      <c r="I1" s="2" t="s">
        <v>62</v>
      </c>
      <c r="J1" s="2" t="s">
        <v>77</v>
      </c>
      <c r="K1" s="2" t="s">
        <v>15</v>
      </c>
    </row>
    <row r="2" spans="1:11" ht="18" customHeight="1">
      <c r="A2" s="9" t="s">
        <v>57</v>
      </c>
      <c r="B2" s="10">
        <v>44174</v>
      </c>
      <c r="C2" s="9" t="s">
        <v>28</v>
      </c>
      <c r="D2" s="9" t="s">
        <v>59</v>
      </c>
      <c r="E2" s="24" t="s">
        <v>24</v>
      </c>
      <c r="F2" s="11">
        <v>228000</v>
      </c>
      <c r="G2" s="11">
        <v>228000</v>
      </c>
      <c r="H2" s="11">
        <v>228000</v>
      </c>
      <c r="I2" s="10">
        <v>44174</v>
      </c>
      <c r="J2" s="10">
        <v>44174</v>
      </c>
      <c r="K2" s="9" t="s">
        <v>79</v>
      </c>
    </row>
    <row r="3" spans="1:11" ht="12.75">
      <c r="A3" s="3"/>
      <c r="B3" s="3"/>
      <c r="C3" s="3"/>
      <c r="D3" s="3"/>
      <c r="E3" s="4" t="s">
        <v>26</v>
      </c>
      <c r="F3" s="5">
        <f>SUM(F2)</f>
        <v>228000</v>
      </c>
      <c r="G3" s="5">
        <f aca="true" t="shared" si="0" ref="G3:H3">SUM(G2)</f>
        <v>228000</v>
      </c>
      <c r="H3" s="5">
        <f t="shared" si="0"/>
        <v>228000</v>
      </c>
      <c r="I3" s="3"/>
      <c r="J3" s="3"/>
      <c r="K3" s="3"/>
    </row>
    <row r="10" spans="5:8" ht="13.5">
      <c r="E10" s="12" t="s">
        <v>20</v>
      </c>
      <c r="F10" s="13"/>
      <c r="G10" s="13"/>
      <c r="H10" s="14">
        <f>H3</f>
        <v>228000</v>
      </c>
    </row>
    <row r="11" spans="5:8" ht="12.75">
      <c r="E11" s="15" t="s">
        <v>17</v>
      </c>
      <c r="F11" s="16"/>
      <c r="G11" s="16"/>
      <c r="H11" s="17">
        <f>수익자!H14</f>
        <v>7929720</v>
      </c>
    </row>
    <row r="12" spans="5:8" ht="12.75">
      <c r="E12" s="15" t="s">
        <v>21</v>
      </c>
      <c r="F12" s="16"/>
      <c r="G12" s="16"/>
      <c r="H12" s="17">
        <f>시보조!H21</f>
        <v>16260270</v>
      </c>
    </row>
    <row r="13" spans="5:8" ht="12.75">
      <c r="E13" s="15" t="s">
        <v>27</v>
      </c>
      <c r="F13" s="16"/>
      <c r="G13" s="16"/>
      <c r="H13" s="17">
        <f>목적!H3</f>
        <v>522350</v>
      </c>
    </row>
    <row r="14" spans="5:8" ht="12.75">
      <c r="E14" s="18" t="s">
        <v>74</v>
      </c>
      <c r="F14" s="19"/>
      <c r="G14" s="19"/>
      <c r="H14" s="20"/>
    </row>
    <row r="15" spans="5:8" ht="13.5">
      <c r="E15" s="21" t="s">
        <v>19</v>
      </c>
      <c r="F15" s="22"/>
      <c r="G15" s="22"/>
      <c r="H15" s="23">
        <f>SUBTOTAL(9,H10:H14)</f>
        <v>24940340</v>
      </c>
    </row>
  </sheetData>
  <printOptions/>
  <pageMargins left="0.7480555772781372" right="0.7480555772781372" top="0.9843055605888367" bottom="0.9843055605888367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tabSelected="1" defaultGridColor="0" zoomScaleSheetLayoutView="75" colorId="11" workbookViewId="0" topLeftCell="A1">
      <selection activeCell="F37" sqref="F37"/>
    </sheetView>
  </sheetViews>
  <sheetFormatPr defaultColWidth="9.140625" defaultRowHeight="12.75"/>
  <cols>
    <col min="1" max="1" width="12.8515625" style="0" customWidth="1"/>
    <col min="2" max="2" width="14.57421875" style="0" customWidth="1"/>
    <col min="3" max="3" width="9.140625" style="0" customWidth="1"/>
    <col min="4" max="4" width="20.140625" style="0" customWidth="1"/>
    <col min="5" max="5" width="61.140625" style="0" customWidth="1"/>
    <col min="6" max="10" width="14.57421875" style="0" customWidth="1"/>
    <col min="11" max="11" width="14.7109375" style="0" customWidth="1"/>
  </cols>
  <sheetData>
    <row r="1" spans="1:11" ht="12.75">
      <c r="A1" s="1" t="s">
        <v>52</v>
      </c>
      <c r="B1" s="2" t="s">
        <v>53</v>
      </c>
      <c r="C1" s="2" t="s">
        <v>22</v>
      </c>
      <c r="D1" s="2" t="s">
        <v>16</v>
      </c>
      <c r="E1" s="2" t="s">
        <v>25</v>
      </c>
      <c r="F1" s="2" t="s">
        <v>70</v>
      </c>
      <c r="G1" s="2" t="s">
        <v>78</v>
      </c>
      <c r="H1" s="2" t="s">
        <v>64</v>
      </c>
      <c r="I1" s="2" t="s">
        <v>62</v>
      </c>
      <c r="J1" s="2" t="s">
        <v>77</v>
      </c>
      <c r="K1" s="2" t="s">
        <v>15</v>
      </c>
    </row>
    <row r="2" spans="1:11" ht="18" customHeight="1">
      <c r="A2" s="9" t="s">
        <v>58</v>
      </c>
      <c r="B2" s="10">
        <v>44250</v>
      </c>
      <c r="C2" s="9" t="s">
        <v>28</v>
      </c>
      <c r="D2" s="9" t="s">
        <v>59</v>
      </c>
      <c r="E2" s="24" t="s">
        <v>10</v>
      </c>
      <c r="F2" s="11">
        <v>263870</v>
      </c>
      <c r="G2" s="11">
        <v>100</v>
      </c>
      <c r="H2" s="11">
        <v>100</v>
      </c>
      <c r="I2" s="10">
        <v>44250</v>
      </c>
      <c r="J2" s="10">
        <v>44250</v>
      </c>
      <c r="K2" s="9" t="s">
        <v>79</v>
      </c>
    </row>
    <row r="3" spans="1:11" ht="18" customHeight="1">
      <c r="A3" s="9" t="s">
        <v>65</v>
      </c>
      <c r="B3" s="10">
        <v>44189</v>
      </c>
      <c r="C3" s="9" t="s">
        <v>28</v>
      </c>
      <c r="D3" s="9" t="s">
        <v>59</v>
      </c>
      <c r="E3" s="24" t="s">
        <v>40</v>
      </c>
      <c r="F3" s="11">
        <v>303020</v>
      </c>
      <c r="G3" s="11">
        <v>303020</v>
      </c>
      <c r="H3" s="11">
        <v>303020</v>
      </c>
      <c r="I3" s="10">
        <v>44189</v>
      </c>
      <c r="J3" s="10">
        <v>44189</v>
      </c>
      <c r="K3" s="9" t="s">
        <v>79</v>
      </c>
    </row>
    <row r="4" spans="1:11" ht="18" customHeight="1">
      <c r="A4" s="9" t="s">
        <v>47</v>
      </c>
      <c r="B4" s="10">
        <v>44174</v>
      </c>
      <c r="C4" s="9" t="s">
        <v>28</v>
      </c>
      <c r="D4" s="9" t="s">
        <v>59</v>
      </c>
      <c r="E4" s="24" t="s">
        <v>41</v>
      </c>
      <c r="F4" s="11">
        <v>228680</v>
      </c>
      <c r="G4" s="11">
        <v>228680</v>
      </c>
      <c r="H4" s="11">
        <v>228680</v>
      </c>
      <c r="I4" s="10">
        <v>44174</v>
      </c>
      <c r="J4" s="10">
        <v>44174</v>
      </c>
      <c r="K4" s="9" t="s">
        <v>79</v>
      </c>
    </row>
    <row r="5" spans="1:11" ht="18" customHeight="1">
      <c r="A5" s="6" t="s">
        <v>2</v>
      </c>
      <c r="B5" s="7">
        <v>44253</v>
      </c>
      <c r="C5" s="6" t="s">
        <v>28</v>
      </c>
      <c r="D5" s="6" t="s">
        <v>75</v>
      </c>
      <c r="E5" s="25" t="s">
        <v>82</v>
      </c>
      <c r="F5" s="8">
        <v>2002720</v>
      </c>
      <c r="G5" s="8">
        <v>2002720</v>
      </c>
      <c r="H5" s="8">
        <v>2002720</v>
      </c>
      <c r="I5" s="7">
        <v>44253</v>
      </c>
      <c r="J5" s="7">
        <v>44253</v>
      </c>
      <c r="K5" s="6" t="s">
        <v>79</v>
      </c>
    </row>
    <row r="6" spans="1:11" ht="18" customHeight="1">
      <c r="A6" s="6" t="s">
        <v>3</v>
      </c>
      <c r="B6" s="7">
        <v>44253</v>
      </c>
      <c r="C6" s="6" t="s">
        <v>28</v>
      </c>
      <c r="D6" s="6" t="s">
        <v>75</v>
      </c>
      <c r="E6" s="25" t="s">
        <v>81</v>
      </c>
      <c r="F6" s="8">
        <v>1324180</v>
      </c>
      <c r="G6" s="8">
        <v>1324180</v>
      </c>
      <c r="H6" s="8">
        <v>1324180</v>
      </c>
      <c r="I6" s="7">
        <v>44253</v>
      </c>
      <c r="J6" s="7">
        <v>44253</v>
      </c>
      <c r="K6" s="6" t="s">
        <v>79</v>
      </c>
    </row>
    <row r="7" spans="1:11" ht="18" customHeight="1">
      <c r="A7" s="6" t="s">
        <v>63</v>
      </c>
      <c r="B7" s="7">
        <v>44249</v>
      </c>
      <c r="C7" s="6" t="s">
        <v>28</v>
      </c>
      <c r="D7" s="6" t="s">
        <v>75</v>
      </c>
      <c r="E7" s="25" t="s">
        <v>7</v>
      </c>
      <c r="F7" s="8">
        <v>144360</v>
      </c>
      <c r="G7" s="8">
        <v>144360</v>
      </c>
      <c r="H7" s="8">
        <v>144360</v>
      </c>
      <c r="I7" s="7">
        <v>44249</v>
      </c>
      <c r="J7" s="7">
        <v>44249</v>
      </c>
      <c r="K7" s="6" t="s">
        <v>79</v>
      </c>
    </row>
    <row r="8" spans="1:11" ht="18" customHeight="1">
      <c r="A8" s="6" t="s">
        <v>54</v>
      </c>
      <c r="B8" s="7">
        <v>44245</v>
      </c>
      <c r="C8" s="6" t="s">
        <v>28</v>
      </c>
      <c r="D8" s="6" t="s">
        <v>75</v>
      </c>
      <c r="E8" s="25" t="s">
        <v>39</v>
      </c>
      <c r="F8" s="8">
        <v>1205000</v>
      </c>
      <c r="G8" s="8">
        <v>1205000</v>
      </c>
      <c r="H8" s="8">
        <v>1205000</v>
      </c>
      <c r="I8" s="7">
        <v>44245</v>
      </c>
      <c r="J8" s="7">
        <v>44245</v>
      </c>
      <c r="K8" s="6" t="s">
        <v>79</v>
      </c>
    </row>
    <row r="9" spans="1:11" ht="18" customHeight="1">
      <c r="A9" s="6" t="s">
        <v>51</v>
      </c>
      <c r="B9" s="7">
        <v>44223</v>
      </c>
      <c r="C9" s="6" t="s">
        <v>28</v>
      </c>
      <c r="D9" s="6" t="s">
        <v>75</v>
      </c>
      <c r="E9" s="25" t="s">
        <v>8</v>
      </c>
      <c r="F9" s="8">
        <v>144360</v>
      </c>
      <c r="G9" s="8">
        <v>144360</v>
      </c>
      <c r="H9" s="8">
        <v>144360</v>
      </c>
      <c r="I9" s="7">
        <v>44223</v>
      </c>
      <c r="J9" s="7">
        <v>44223</v>
      </c>
      <c r="K9" s="6" t="s">
        <v>79</v>
      </c>
    </row>
    <row r="10" spans="1:11" ht="18" customHeight="1">
      <c r="A10" s="6" t="s">
        <v>69</v>
      </c>
      <c r="B10" s="7">
        <v>44211</v>
      </c>
      <c r="C10" s="6" t="s">
        <v>28</v>
      </c>
      <c r="D10" s="6" t="s">
        <v>75</v>
      </c>
      <c r="E10" s="25" t="s">
        <v>31</v>
      </c>
      <c r="F10" s="8">
        <v>1205000</v>
      </c>
      <c r="G10" s="8">
        <v>1205000</v>
      </c>
      <c r="H10" s="8">
        <v>1205000</v>
      </c>
      <c r="I10" s="7">
        <v>44211</v>
      </c>
      <c r="J10" s="7">
        <v>44211</v>
      </c>
      <c r="K10" s="6" t="s">
        <v>79</v>
      </c>
    </row>
    <row r="11" spans="1:11" ht="18" customHeight="1">
      <c r="A11" s="6" t="s">
        <v>73</v>
      </c>
      <c r="B11" s="7">
        <v>44195</v>
      </c>
      <c r="C11" s="6" t="s">
        <v>28</v>
      </c>
      <c r="D11" s="6" t="s">
        <v>75</v>
      </c>
      <c r="E11" s="25" t="s">
        <v>14</v>
      </c>
      <c r="F11" s="8">
        <v>27780</v>
      </c>
      <c r="G11" s="8">
        <v>27780</v>
      </c>
      <c r="H11" s="8">
        <v>27780</v>
      </c>
      <c r="I11" s="7">
        <v>44195</v>
      </c>
      <c r="J11" s="7">
        <v>44195</v>
      </c>
      <c r="K11" s="6" t="s">
        <v>79</v>
      </c>
    </row>
    <row r="12" spans="1:11" ht="18" customHeight="1">
      <c r="A12" s="6" t="s">
        <v>67</v>
      </c>
      <c r="B12" s="7">
        <v>44189</v>
      </c>
      <c r="C12" s="6" t="s">
        <v>28</v>
      </c>
      <c r="D12" s="6" t="s">
        <v>75</v>
      </c>
      <c r="E12" s="25" t="s">
        <v>6</v>
      </c>
      <c r="F12" s="8">
        <v>139520</v>
      </c>
      <c r="G12" s="8">
        <v>139520</v>
      </c>
      <c r="H12" s="8">
        <v>139520</v>
      </c>
      <c r="I12" s="7">
        <v>44189</v>
      </c>
      <c r="J12" s="7">
        <v>44189</v>
      </c>
      <c r="K12" s="6" t="s">
        <v>79</v>
      </c>
    </row>
    <row r="13" spans="1:11" ht="18" customHeight="1">
      <c r="A13" s="6" t="s">
        <v>68</v>
      </c>
      <c r="B13" s="7">
        <v>44182</v>
      </c>
      <c r="C13" s="6" t="s">
        <v>28</v>
      </c>
      <c r="D13" s="6" t="s">
        <v>75</v>
      </c>
      <c r="E13" s="25" t="s">
        <v>32</v>
      </c>
      <c r="F13" s="8">
        <v>1205000</v>
      </c>
      <c r="G13" s="8">
        <v>1205000</v>
      </c>
      <c r="H13" s="8">
        <v>1205000</v>
      </c>
      <c r="I13" s="7">
        <v>44182</v>
      </c>
      <c r="J13" s="7">
        <v>44182</v>
      </c>
      <c r="K13" s="6" t="s">
        <v>79</v>
      </c>
    </row>
    <row r="14" spans="1:11" ht="12.75">
      <c r="A14" s="3"/>
      <c r="B14" s="3"/>
      <c r="C14" s="3"/>
      <c r="D14" s="3"/>
      <c r="E14" s="4" t="s">
        <v>26</v>
      </c>
      <c r="F14" s="5">
        <f>SUM(F2:F13)</f>
        <v>8193490</v>
      </c>
      <c r="G14" s="5">
        <f aca="true" t="shared" si="0" ref="G14:H14">SUM(G2:G13)</f>
        <v>7929720</v>
      </c>
      <c r="H14" s="5">
        <f t="shared" si="0"/>
        <v>7929720</v>
      </c>
      <c r="I14" s="3"/>
      <c r="J14" s="3"/>
      <c r="K14" s="3"/>
    </row>
    <row r="21" spans="5:8" ht="13.5">
      <c r="E21" s="12" t="s">
        <v>20</v>
      </c>
      <c r="F21" s="13"/>
      <c r="G21" s="13"/>
      <c r="H21" s="14">
        <f>협회!H10</f>
        <v>228000</v>
      </c>
    </row>
    <row r="22" spans="5:8" ht="12.75">
      <c r="E22" s="15" t="s">
        <v>17</v>
      </c>
      <c r="F22" s="16"/>
      <c r="G22" s="16"/>
      <c r="H22" s="17">
        <f>H14</f>
        <v>7929720</v>
      </c>
    </row>
    <row r="23" spans="5:8" ht="12.75">
      <c r="E23" s="15" t="s">
        <v>21</v>
      </c>
      <c r="F23" s="16"/>
      <c r="G23" s="16"/>
      <c r="H23" s="17">
        <f>시보조!H21</f>
        <v>16260270</v>
      </c>
    </row>
    <row r="24" spans="5:8" ht="12.75">
      <c r="E24" s="15" t="s">
        <v>27</v>
      </c>
      <c r="F24" s="16"/>
      <c r="G24" s="16"/>
      <c r="H24" s="17">
        <f>목적!H3</f>
        <v>522350</v>
      </c>
    </row>
    <row r="25" spans="5:8" ht="12.75">
      <c r="E25" s="18" t="s">
        <v>74</v>
      </c>
      <c r="F25" s="19"/>
      <c r="G25" s="19"/>
      <c r="H25" s="20"/>
    </row>
    <row r="26" spans="5:8" ht="13.5">
      <c r="E26" s="21" t="s">
        <v>19</v>
      </c>
      <c r="F26" s="22"/>
      <c r="G26" s="22"/>
      <c r="H26" s="23">
        <f>SUBTOTAL(9,H21:H25)</f>
        <v>24940340</v>
      </c>
    </row>
  </sheetData>
  <printOptions/>
  <pageMargins left="0.7480555772781372" right="0.7480555772781372" top="0.9843055605888367" bottom="0.9843055605888367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defaultGridColor="0" zoomScaleSheetLayoutView="75" colorId="11" workbookViewId="0" topLeftCell="A1">
      <selection activeCell="L18" sqref="L18"/>
    </sheetView>
  </sheetViews>
  <sheetFormatPr defaultColWidth="9.140625" defaultRowHeight="12.75"/>
  <cols>
    <col min="1" max="1" width="12.8515625" style="0" customWidth="1"/>
    <col min="2" max="2" width="14.57421875" style="0" customWidth="1"/>
    <col min="3" max="3" width="9.140625" style="0" customWidth="1"/>
    <col min="4" max="4" width="20.140625" style="0" customWidth="1"/>
    <col min="5" max="5" width="61.140625" style="0" customWidth="1"/>
    <col min="6" max="10" width="14.57421875" style="0" customWidth="1"/>
    <col min="11" max="11" width="14.7109375" style="0" customWidth="1"/>
  </cols>
  <sheetData>
    <row r="1" spans="1:11" ht="12.75">
      <c r="A1" s="1" t="s">
        <v>52</v>
      </c>
      <c r="B1" s="2" t="s">
        <v>53</v>
      </c>
      <c r="C1" s="2" t="s">
        <v>22</v>
      </c>
      <c r="D1" s="2" t="s">
        <v>16</v>
      </c>
      <c r="E1" s="2" t="s">
        <v>25</v>
      </c>
      <c r="F1" s="2" t="s">
        <v>70</v>
      </c>
      <c r="G1" s="2" t="s">
        <v>78</v>
      </c>
      <c r="H1" s="2" t="s">
        <v>64</v>
      </c>
      <c r="I1" s="2" t="s">
        <v>62</v>
      </c>
      <c r="J1" s="2" t="s">
        <v>77</v>
      </c>
      <c r="K1" s="2" t="s">
        <v>15</v>
      </c>
    </row>
    <row r="2" spans="1:11" ht="18" customHeight="1">
      <c r="A2" s="6" t="s">
        <v>23</v>
      </c>
      <c r="B2" s="7">
        <v>44253</v>
      </c>
      <c r="C2" s="6" t="s">
        <v>28</v>
      </c>
      <c r="D2" s="6" t="s">
        <v>85</v>
      </c>
      <c r="E2" s="25" t="s">
        <v>84</v>
      </c>
      <c r="F2" s="8">
        <v>950000</v>
      </c>
      <c r="G2" s="8">
        <v>950000</v>
      </c>
      <c r="H2" s="8">
        <v>950000</v>
      </c>
      <c r="I2" s="7">
        <v>44253</v>
      </c>
      <c r="J2" s="7">
        <v>44253</v>
      </c>
      <c r="K2" s="6" t="s">
        <v>79</v>
      </c>
    </row>
    <row r="3" spans="1:11" ht="18" customHeight="1">
      <c r="A3" s="9" t="s">
        <v>12</v>
      </c>
      <c r="B3" s="10">
        <v>44252</v>
      </c>
      <c r="C3" s="9" t="s">
        <v>28</v>
      </c>
      <c r="D3" s="9" t="s">
        <v>59</v>
      </c>
      <c r="E3" s="24" t="s">
        <v>80</v>
      </c>
      <c r="F3" s="11">
        <v>1949000</v>
      </c>
      <c r="G3" s="11">
        <v>1949000</v>
      </c>
      <c r="H3" s="11">
        <v>1949000</v>
      </c>
      <c r="I3" s="10">
        <v>44252</v>
      </c>
      <c r="J3" s="10">
        <v>44252</v>
      </c>
      <c r="K3" s="9" t="s">
        <v>79</v>
      </c>
    </row>
    <row r="4" spans="1:11" ht="18" customHeight="1">
      <c r="A4" s="9" t="s">
        <v>13</v>
      </c>
      <c r="B4" s="10">
        <v>44252</v>
      </c>
      <c r="C4" s="9" t="s">
        <v>28</v>
      </c>
      <c r="D4" s="9" t="s">
        <v>59</v>
      </c>
      <c r="E4" s="24" t="s">
        <v>80</v>
      </c>
      <c r="F4" s="11">
        <v>97850</v>
      </c>
      <c r="G4" s="11">
        <v>97850</v>
      </c>
      <c r="H4" s="11">
        <v>97850</v>
      </c>
      <c r="I4" s="10">
        <v>44252</v>
      </c>
      <c r="J4" s="10">
        <v>44252</v>
      </c>
      <c r="K4" s="9" t="s">
        <v>79</v>
      </c>
    </row>
    <row r="5" spans="1:11" ht="18" customHeight="1">
      <c r="A5" s="6" t="s">
        <v>1</v>
      </c>
      <c r="B5" s="7">
        <v>44252</v>
      </c>
      <c r="C5" s="6" t="s">
        <v>28</v>
      </c>
      <c r="D5" s="6" t="s">
        <v>18</v>
      </c>
      <c r="E5" s="25" t="s">
        <v>83</v>
      </c>
      <c r="F5" s="8">
        <v>1026670</v>
      </c>
      <c r="G5" s="8">
        <v>1026670</v>
      </c>
      <c r="H5" s="8">
        <v>1026670</v>
      </c>
      <c r="I5" s="7">
        <v>44252</v>
      </c>
      <c r="J5" s="7">
        <v>44252</v>
      </c>
      <c r="K5" s="6" t="s">
        <v>79</v>
      </c>
    </row>
    <row r="6" spans="1:11" ht="18" customHeight="1">
      <c r="A6" s="9" t="s">
        <v>0</v>
      </c>
      <c r="B6" s="10">
        <v>44252</v>
      </c>
      <c r="C6" s="9" t="s">
        <v>28</v>
      </c>
      <c r="D6" s="9" t="s">
        <v>59</v>
      </c>
      <c r="E6" s="24" t="s">
        <v>86</v>
      </c>
      <c r="F6" s="11">
        <v>380920</v>
      </c>
      <c r="G6" s="11">
        <v>380920</v>
      </c>
      <c r="H6" s="11">
        <v>380920</v>
      </c>
      <c r="I6" s="10">
        <v>44252</v>
      </c>
      <c r="J6" s="10">
        <v>44252</v>
      </c>
      <c r="K6" s="9" t="s">
        <v>79</v>
      </c>
    </row>
    <row r="7" spans="1:11" ht="18" customHeight="1">
      <c r="A7" s="9" t="s">
        <v>61</v>
      </c>
      <c r="B7" s="10">
        <v>44250</v>
      </c>
      <c r="C7" s="9" t="s">
        <v>28</v>
      </c>
      <c r="D7" s="9" t="s">
        <v>59</v>
      </c>
      <c r="E7" s="24" t="s">
        <v>5</v>
      </c>
      <c r="F7" s="11">
        <v>263870</v>
      </c>
      <c r="G7" s="11">
        <v>263770</v>
      </c>
      <c r="H7" s="11">
        <v>263770</v>
      </c>
      <c r="I7" s="10">
        <v>44250</v>
      </c>
      <c r="J7" s="10">
        <v>44250</v>
      </c>
      <c r="K7" s="9" t="s">
        <v>79</v>
      </c>
    </row>
    <row r="8" spans="1:11" ht="18" customHeight="1">
      <c r="A8" s="6" t="s">
        <v>55</v>
      </c>
      <c r="B8" s="7">
        <v>44249</v>
      </c>
      <c r="C8" s="6" t="s">
        <v>28</v>
      </c>
      <c r="D8" s="6" t="s">
        <v>75</v>
      </c>
      <c r="E8" s="25" t="s">
        <v>36</v>
      </c>
      <c r="F8" s="8">
        <v>211180</v>
      </c>
      <c r="G8" s="8">
        <v>211180</v>
      </c>
      <c r="H8" s="8">
        <v>211180</v>
      </c>
      <c r="I8" s="7">
        <v>44249</v>
      </c>
      <c r="J8" s="7">
        <v>44249</v>
      </c>
      <c r="K8" s="6" t="s">
        <v>79</v>
      </c>
    </row>
    <row r="9" spans="1:11" ht="18" customHeight="1">
      <c r="A9" s="6" t="s">
        <v>45</v>
      </c>
      <c r="B9" s="7">
        <v>44244</v>
      </c>
      <c r="C9" s="6" t="s">
        <v>28</v>
      </c>
      <c r="D9" s="6" t="s">
        <v>75</v>
      </c>
      <c r="E9" s="25" t="s">
        <v>37</v>
      </c>
      <c r="F9" s="8">
        <v>1940000</v>
      </c>
      <c r="G9" s="8">
        <v>1940000</v>
      </c>
      <c r="H9" s="8">
        <v>1940000</v>
      </c>
      <c r="I9" s="7">
        <v>44244</v>
      </c>
      <c r="J9" s="7">
        <v>44244</v>
      </c>
      <c r="K9" s="6" t="s">
        <v>79</v>
      </c>
    </row>
    <row r="10" spans="1:11" ht="18" customHeight="1">
      <c r="A10" s="9" t="s">
        <v>44</v>
      </c>
      <c r="B10" s="10">
        <v>44236</v>
      </c>
      <c r="C10" s="9" t="s">
        <v>28</v>
      </c>
      <c r="D10" s="9" t="s">
        <v>59</v>
      </c>
      <c r="E10" s="24" t="s">
        <v>30</v>
      </c>
      <c r="F10" s="11">
        <v>209740</v>
      </c>
      <c r="G10" s="11">
        <v>209740</v>
      </c>
      <c r="H10" s="11">
        <v>209740</v>
      </c>
      <c r="I10" s="10">
        <v>44236</v>
      </c>
      <c r="J10" s="10">
        <v>44237</v>
      </c>
      <c r="K10" s="9" t="s">
        <v>79</v>
      </c>
    </row>
    <row r="11" spans="1:11" ht="18" customHeight="1">
      <c r="A11" s="6" t="s">
        <v>72</v>
      </c>
      <c r="B11" s="7">
        <v>44235</v>
      </c>
      <c r="C11" s="6" t="s">
        <v>28</v>
      </c>
      <c r="D11" s="6" t="s">
        <v>75</v>
      </c>
      <c r="E11" s="25" t="s">
        <v>9</v>
      </c>
      <c r="F11" s="8">
        <v>1680000</v>
      </c>
      <c r="G11" s="8">
        <v>1680000</v>
      </c>
      <c r="H11" s="8">
        <v>1680000</v>
      </c>
      <c r="I11" s="7">
        <v>44235</v>
      </c>
      <c r="J11" s="7">
        <v>44235</v>
      </c>
      <c r="K11" s="6" t="s">
        <v>79</v>
      </c>
    </row>
    <row r="12" spans="1:11" ht="18" customHeight="1">
      <c r="A12" s="6" t="s">
        <v>50</v>
      </c>
      <c r="B12" s="7">
        <v>44231</v>
      </c>
      <c r="C12" s="6" t="s">
        <v>28</v>
      </c>
      <c r="D12" s="6" t="s">
        <v>18</v>
      </c>
      <c r="E12" s="25" t="s">
        <v>42</v>
      </c>
      <c r="F12" s="8">
        <v>256520</v>
      </c>
      <c r="G12" s="8">
        <v>256520</v>
      </c>
      <c r="H12" s="8">
        <v>256520</v>
      </c>
      <c r="I12" s="7">
        <v>44231</v>
      </c>
      <c r="J12" s="7">
        <v>44231</v>
      </c>
      <c r="K12" s="6" t="s">
        <v>79</v>
      </c>
    </row>
    <row r="13" spans="1:11" ht="18" customHeight="1">
      <c r="A13" s="6" t="s">
        <v>46</v>
      </c>
      <c r="B13" s="7">
        <v>44223</v>
      </c>
      <c r="C13" s="6" t="s">
        <v>28</v>
      </c>
      <c r="D13" s="6" t="s">
        <v>75</v>
      </c>
      <c r="E13" s="25" t="s">
        <v>34</v>
      </c>
      <c r="F13" s="8">
        <v>211180</v>
      </c>
      <c r="G13" s="8">
        <v>211180</v>
      </c>
      <c r="H13" s="8">
        <v>211180</v>
      </c>
      <c r="I13" s="7">
        <v>44223</v>
      </c>
      <c r="J13" s="7">
        <v>44223</v>
      </c>
      <c r="K13" s="6" t="s">
        <v>79</v>
      </c>
    </row>
    <row r="14" spans="1:11" ht="18" customHeight="1">
      <c r="A14" s="9" t="s">
        <v>71</v>
      </c>
      <c r="B14" s="10">
        <v>44223</v>
      </c>
      <c r="C14" s="9" t="s">
        <v>28</v>
      </c>
      <c r="D14" s="9" t="s">
        <v>59</v>
      </c>
      <c r="E14" s="24" t="s">
        <v>11</v>
      </c>
      <c r="F14" s="11">
        <v>120160</v>
      </c>
      <c r="G14" s="11">
        <v>120160</v>
      </c>
      <c r="H14" s="11">
        <v>120160</v>
      </c>
      <c r="I14" s="10">
        <v>44223</v>
      </c>
      <c r="J14" s="10">
        <v>44223</v>
      </c>
      <c r="K14" s="9" t="s">
        <v>79</v>
      </c>
    </row>
    <row r="15" spans="1:11" ht="18" customHeight="1">
      <c r="A15" s="6" t="s">
        <v>48</v>
      </c>
      <c r="B15" s="7">
        <v>44223</v>
      </c>
      <c r="C15" s="6" t="s">
        <v>28</v>
      </c>
      <c r="D15" s="6" t="s">
        <v>75</v>
      </c>
      <c r="E15" s="25" t="s">
        <v>43</v>
      </c>
      <c r="F15" s="8">
        <v>1940000</v>
      </c>
      <c r="G15" s="8">
        <v>1940000</v>
      </c>
      <c r="H15" s="8">
        <v>1940000</v>
      </c>
      <c r="I15" s="7">
        <v>44223</v>
      </c>
      <c r="J15" s="7">
        <v>44223</v>
      </c>
      <c r="K15" s="6" t="s">
        <v>79</v>
      </c>
    </row>
    <row r="16" spans="1:11" ht="18" customHeight="1">
      <c r="A16" s="6" t="s">
        <v>49</v>
      </c>
      <c r="B16" s="7">
        <v>44204</v>
      </c>
      <c r="C16" s="6" t="s">
        <v>28</v>
      </c>
      <c r="D16" s="6" t="s">
        <v>18</v>
      </c>
      <c r="E16" s="25" t="s">
        <v>29</v>
      </c>
      <c r="F16" s="8">
        <v>1026660</v>
      </c>
      <c r="G16" s="8">
        <v>1026660</v>
      </c>
      <c r="H16" s="8">
        <v>1026660</v>
      </c>
      <c r="I16" s="7">
        <v>44204</v>
      </c>
      <c r="J16" s="7">
        <v>44204</v>
      </c>
      <c r="K16" s="6" t="s">
        <v>79</v>
      </c>
    </row>
    <row r="17" spans="1:11" ht="18" customHeight="1">
      <c r="A17" s="6" t="s">
        <v>76</v>
      </c>
      <c r="B17" s="7">
        <v>44196</v>
      </c>
      <c r="C17" s="6" t="s">
        <v>28</v>
      </c>
      <c r="D17" s="6" t="s">
        <v>75</v>
      </c>
      <c r="E17" s="25" t="s">
        <v>35</v>
      </c>
      <c r="F17" s="8">
        <v>1680000</v>
      </c>
      <c r="G17" s="8">
        <v>1680000</v>
      </c>
      <c r="H17" s="8">
        <v>1680000</v>
      </c>
      <c r="I17" s="7">
        <v>44196</v>
      </c>
      <c r="J17" s="7">
        <v>44196</v>
      </c>
      <c r="K17" s="6" t="s">
        <v>79</v>
      </c>
    </row>
    <row r="18" spans="1:11" ht="18" customHeight="1">
      <c r="A18" s="6" t="s">
        <v>73</v>
      </c>
      <c r="B18" s="7">
        <v>44195</v>
      </c>
      <c r="C18" s="6" t="s">
        <v>28</v>
      </c>
      <c r="D18" s="6" t="s">
        <v>75</v>
      </c>
      <c r="E18" s="25" t="s">
        <v>14</v>
      </c>
      <c r="F18" s="8">
        <v>184370</v>
      </c>
      <c r="G18" s="8">
        <v>184370</v>
      </c>
      <c r="H18" s="8">
        <v>184370</v>
      </c>
      <c r="I18" s="7">
        <v>44195</v>
      </c>
      <c r="J18" s="7">
        <v>44195</v>
      </c>
      <c r="K18" s="6" t="s">
        <v>79</v>
      </c>
    </row>
    <row r="19" spans="1:11" ht="18" customHeight="1">
      <c r="A19" s="6" t="s">
        <v>60</v>
      </c>
      <c r="B19" s="7">
        <v>44182</v>
      </c>
      <c r="C19" s="6" t="s">
        <v>28</v>
      </c>
      <c r="D19" s="6" t="s">
        <v>75</v>
      </c>
      <c r="E19" s="25" t="s">
        <v>4</v>
      </c>
      <c r="F19" s="8">
        <v>1940000</v>
      </c>
      <c r="G19" s="8">
        <v>1940000</v>
      </c>
      <c r="H19" s="8">
        <v>1940000</v>
      </c>
      <c r="I19" s="7">
        <v>44182</v>
      </c>
      <c r="J19" s="7">
        <v>44182</v>
      </c>
      <c r="K19" s="6" t="s">
        <v>79</v>
      </c>
    </row>
    <row r="20" spans="1:11" ht="18" customHeight="1">
      <c r="A20" s="9" t="s">
        <v>66</v>
      </c>
      <c r="B20" s="10">
        <v>44173</v>
      </c>
      <c r="C20" s="9" t="s">
        <v>28</v>
      </c>
      <c r="D20" s="9" t="s">
        <v>59</v>
      </c>
      <c r="E20" s="24" t="s">
        <v>38</v>
      </c>
      <c r="F20" s="11">
        <v>192250</v>
      </c>
      <c r="G20" s="11">
        <v>192250</v>
      </c>
      <c r="H20" s="11">
        <v>192250</v>
      </c>
      <c r="I20" s="10">
        <v>44173</v>
      </c>
      <c r="J20" s="10">
        <v>44173</v>
      </c>
      <c r="K20" s="9" t="s">
        <v>79</v>
      </c>
    </row>
    <row r="21" spans="1:11" ht="12.75">
      <c r="A21" s="3"/>
      <c r="B21" s="3"/>
      <c r="C21" s="3"/>
      <c r="D21" s="3"/>
      <c r="E21" s="4" t="s">
        <v>26</v>
      </c>
      <c r="F21" s="5">
        <f>SUM(F2:F20)</f>
        <v>16260370</v>
      </c>
      <c r="G21" s="5">
        <f aca="true" t="shared" si="0" ref="G21:H21">SUM(G2:G20)</f>
        <v>16260270</v>
      </c>
      <c r="H21" s="5">
        <f t="shared" si="0"/>
        <v>16260270</v>
      </c>
      <c r="I21" s="3"/>
      <c r="J21" s="3"/>
      <c r="K21" s="3"/>
    </row>
    <row r="28" spans="5:8" ht="13.5">
      <c r="E28" s="12" t="s">
        <v>20</v>
      </c>
      <c r="F28" s="13"/>
      <c r="G28" s="13"/>
      <c r="H28" s="14">
        <f>협회!H10</f>
        <v>228000</v>
      </c>
    </row>
    <row r="29" spans="5:8" ht="12.75">
      <c r="E29" s="15" t="s">
        <v>17</v>
      </c>
      <c r="F29" s="16"/>
      <c r="G29" s="16"/>
      <c r="H29" s="17">
        <f>수익자!H14</f>
        <v>7929720</v>
      </c>
    </row>
    <row r="30" spans="5:8" ht="12.75">
      <c r="E30" s="15" t="s">
        <v>21</v>
      </c>
      <c r="F30" s="16"/>
      <c r="G30" s="16"/>
      <c r="H30" s="17">
        <f>H21</f>
        <v>16260270</v>
      </c>
    </row>
    <row r="31" spans="5:8" ht="12.75">
      <c r="E31" s="15" t="s">
        <v>27</v>
      </c>
      <c r="F31" s="16"/>
      <c r="G31" s="16"/>
      <c r="H31" s="17">
        <f>목적!H3</f>
        <v>522350</v>
      </c>
    </row>
    <row r="32" spans="5:8" ht="12.75">
      <c r="E32" s="18" t="s">
        <v>74</v>
      </c>
      <c r="F32" s="19"/>
      <c r="G32" s="19"/>
      <c r="H32" s="20"/>
    </row>
    <row r="33" spans="5:8" ht="13.5">
      <c r="E33" s="21" t="s">
        <v>19</v>
      </c>
      <c r="F33" s="22"/>
      <c r="G33" s="22"/>
      <c r="H33" s="23">
        <f>SUBTOTAL(9,H28:H32)</f>
        <v>24940340</v>
      </c>
    </row>
  </sheetData>
  <printOptions/>
  <pageMargins left="0.7480555772781372" right="0.7480555772781372" top="0.9843055605888367" bottom="0.9843055605888367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defaultGridColor="0" zoomScaleSheetLayoutView="75" colorId="11" workbookViewId="0" topLeftCell="A1">
      <selection activeCell="I30" sqref="I30"/>
    </sheetView>
  </sheetViews>
  <sheetFormatPr defaultColWidth="9.140625" defaultRowHeight="12.75"/>
  <cols>
    <col min="1" max="1" width="12.8515625" style="0" customWidth="1"/>
    <col min="2" max="2" width="14.57421875" style="0" customWidth="1"/>
    <col min="3" max="3" width="9.140625" style="0" customWidth="1"/>
    <col min="4" max="4" width="20.140625" style="0" customWidth="1"/>
    <col min="5" max="5" width="61.140625" style="0" customWidth="1"/>
    <col min="6" max="10" width="14.57421875" style="0" customWidth="1"/>
    <col min="11" max="11" width="14.7109375" style="0" customWidth="1"/>
  </cols>
  <sheetData>
    <row r="1" spans="1:11" ht="12.75">
      <c r="A1" s="1" t="s">
        <v>52</v>
      </c>
      <c r="B1" s="2" t="s">
        <v>53</v>
      </c>
      <c r="C1" s="2" t="s">
        <v>22</v>
      </c>
      <c r="D1" s="2" t="s">
        <v>16</v>
      </c>
      <c r="E1" s="2" t="s">
        <v>25</v>
      </c>
      <c r="F1" s="2" t="s">
        <v>70</v>
      </c>
      <c r="G1" s="2" t="s">
        <v>78</v>
      </c>
      <c r="H1" s="2" t="s">
        <v>64</v>
      </c>
      <c r="I1" s="2" t="s">
        <v>62</v>
      </c>
      <c r="J1" s="2" t="s">
        <v>77</v>
      </c>
      <c r="K1" s="2" t="s">
        <v>15</v>
      </c>
    </row>
    <row r="2" spans="1:11" ht="18" customHeight="1">
      <c r="A2" s="9" t="s">
        <v>56</v>
      </c>
      <c r="B2" s="10">
        <v>44173</v>
      </c>
      <c r="C2" s="9" t="s">
        <v>28</v>
      </c>
      <c r="D2" s="9" t="s">
        <v>59</v>
      </c>
      <c r="E2" s="24" t="s">
        <v>33</v>
      </c>
      <c r="F2" s="11">
        <v>522350</v>
      </c>
      <c r="G2" s="11">
        <v>522350</v>
      </c>
      <c r="H2" s="11">
        <v>522350</v>
      </c>
      <c r="I2" s="10">
        <v>44173</v>
      </c>
      <c r="J2" s="10">
        <v>44173</v>
      </c>
      <c r="K2" s="9" t="s">
        <v>79</v>
      </c>
    </row>
    <row r="3" spans="1:11" ht="12.75">
      <c r="A3" s="3"/>
      <c r="B3" s="3"/>
      <c r="C3" s="3"/>
      <c r="D3" s="3"/>
      <c r="E3" s="4" t="s">
        <v>26</v>
      </c>
      <c r="F3" s="5">
        <f>SUM(F2)</f>
        <v>522350</v>
      </c>
      <c r="G3" s="5">
        <f aca="true" t="shared" si="0" ref="G3:H3">SUM(G2)</f>
        <v>522350</v>
      </c>
      <c r="H3" s="5">
        <f t="shared" si="0"/>
        <v>522350</v>
      </c>
      <c r="I3" s="3"/>
      <c r="J3" s="3"/>
      <c r="K3" s="3"/>
    </row>
    <row r="10" spans="5:8" ht="13.5">
      <c r="E10" s="12" t="s">
        <v>20</v>
      </c>
      <c r="F10" s="13"/>
      <c r="G10" s="13"/>
      <c r="H10" s="14">
        <f>협회!H3</f>
        <v>228000</v>
      </c>
    </row>
    <row r="11" spans="5:8" ht="12.75">
      <c r="E11" s="15" t="s">
        <v>17</v>
      </c>
      <c r="F11" s="16"/>
      <c r="G11" s="16"/>
      <c r="H11" s="17">
        <f>수익자!H14</f>
        <v>7929720</v>
      </c>
    </row>
    <row r="12" spans="5:8" ht="12.75">
      <c r="E12" s="15" t="s">
        <v>21</v>
      </c>
      <c r="F12" s="16"/>
      <c r="G12" s="16"/>
      <c r="H12" s="17">
        <f>시보조!H21</f>
        <v>16260270</v>
      </c>
    </row>
    <row r="13" spans="5:8" ht="12.75">
      <c r="E13" s="15" t="s">
        <v>27</v>
      </c>
      <c r="F13" s="16"/>
      <c r="G13" s="16"/>
      <c r="H13" s="17">
        <f>H3</f>
        <v>522350</v>
      </c>
    </row>
    <row r="14" spans="5:8" ht="12.75">
      <c r="E14" s="18" t="s">
        <v>74</v>
      </c>
      <c r="F14" s="19"/>
      <c r="G14" s="19"/>
      <c r="H14" s="20"/>
    </row>
    <row r="15" spans="5:8" ht="13.5">
      <c r="E15" s="21" t="s">
        <v>19</v>
      </c>
      <c r="F15" s="22"/>
      <c r="G15" s="22"/>
      <c r="H15" s="23">
        <f>SUBTOTAL(9,H10:H14)</f>
        <v>24940340</v>
      </c>
    </row>
  </sheetData>
  <printOptions/>
  <pageMargins left="0.7480555772781372" right="0.7480555772781372" top="0.9843055605888367" bottom="0.9843055605888367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